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5" documentId="13_ncr:1_{E365D029-D6A4-4730-9BD2-73715ECD9C4D}" xr6:coauthVersionLast="47" xr6:coauthVersionMax="47" xr10:uidLastSave="{D8C329E4-B5A0-4634-B7E9-AFFB451A28D5}"/>
  <bookViews>
    <workbookView xWindow="-110" yWindow="-110" windowWidth="19420" windowHeight="10300" activeTab="1" xr2:uid="{00000000-000D-0000-FFFF-FFFF00000000}"/>
  </bookViews>
  <sheets>
    <sheet name="Summary3" sheetId="9" r:id="rId1"/>
    <sheet name="Summary2" sheetId="10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A13" i="9"/>
  <c r="A12" i="9"/>
  <c r="A5" i="9"/>
  <c r="A4" i="9"/>
  <c r="A3" i="9"/>
  <c r="C13" i="9" l="1"/>
  <c r="C14" i="9" l="1"/>
  <c r="B13" i="9"/>
  <c r="B12" i="9"/>
  <c r="B14" i="9"/>
  <c r="B5" i="9"/>
  <c r="B4" i="9"/>
  <c r="B3" i="9"/>
  <c r="C3" i="9"/>
  <c r="C5" i="9"/>
  <c r="B15" i="9" l="1"/>
  <c r="C12" i="9"/>
  <c r="C15" i="9" s="1"/>
  <c r="B6" i="9"/>
  <c r="C4" i="9" l="1"/>
  <c r="C6" i="9" s="1"/>
</calcChain>
</file>

<file path=xl/sharedStrings.xml><?xml version="1.0" encoding="utf-8"?>
<sst xmlns="http://schemas.openxmlformats.org/spreadsheetml/2006/main" count="48" uniqueCount="18">
  <si>
    <t>FY24 trips connecting to/from a Long
Distance Train*</t>
  </si>
  <si>
    <t>Route / BL</t>
  </si>
  <si>
    <t>Ridership</t>
  </si>
  <si>
    <t>LD Ticket Revenue</t>
  </si>
  <si>
    <t>TOTAL</t>
  </si>
  <si>
    <t>FY24 trips connecting to/from a State
Corridor Train*</t>
  </si>
  <si>
    <t>Sta. Ticket Revenue</t>
  </si>
  <si>
    <t>* Business rules for connecting trips require all travel to be booked on the same PNR, with no more</t>
  </si>
  <si>
    <t xml:space="preserve">   than 26 hours between segments.</t>
  </si>
  <si>
    <t>FY24 Totals -- all trips</t>
  </si>
  <si>
    <t>Percent</t>
  </si>
  <si>
    <t>Ticket
Revenue</t>
  </si>
  <si>
    <t>Rte. Ticket
Revenue</t>
  </si>
  <si>
    <t>TOT Ticket
Revenue</t>
  </si>
  <si>
    <t>Acela</t>
  </si>
  <si>
    <t>Northeast Regional</t>
  </si>
  <si>
    <t>State Corridors</t>
  </si>
  <si>
    <t>Long Distance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</si>
</sst>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9" fontId="5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45">
    <xf numFmtId="0" fontId="0" fillId="0" borderId="0" xfId="0"/>
    <xf numFmtId="0" fontId="1" fillId="0" borderId="3" xfId="5" applyBorder="1"/>
    <xf numFmtId="0" fontId="1" fillId="0" borderId="0" xfId="5"/>
    <xf numFmtId="0" fontId="4" fillId="0" borderId="4" xfId="5" applyFont="1" applyBorder="1"/>
    <xf numFmtId="3" fontId="4" fillId="0" borderId="2" xfId="5" applyNumberFormat="1" applyFont="1" applyBorder="1" applyAlignment="1">
      <alignment horizontal="center"/>
    </xf>
    <xf numFmtId="3" fontId="4" fillId="0" borderId="5" xfId="5" applyNumberFormat="1" applyFont="1" applyBorder="1" applyAlignment="1">
      <alignment horizontal="center" wrapText="1"/>
    </xf>
    <xf numFmtId="0" fontId="1" fillId="0" borderId="6" xfId="5" applyBorder="1"/>
    <xf numFmtId="3" fontId="1" fillId="0" borderId="2" xfId="5" applyNumberFormat="1" applyBorder="1"/>
    <xf numFmtId="164" fontId="1" fillId="0" borderId="5" xfId="5" applyNumberFormat="1" applyBorder="1"/>
    <xf numFmtId="0" fontId="1" fillId="0" borderId="13" xfId="5" applyBorder="1"/>
    <xf numFmtId="3" fontId="1" fillId="0" borderId="1" xfId="5" applyNumberFormat="1" applyBorder="1"/>
    <xf numFmtId="164" fontId="1" fillId="0" borderId="7" xfId="5" applyNumberFormat="1" applyBorder="1"/>
    <xf numFmtId="0" fontId="1" fillId="0" borderId="17" xfId="5" applyBorder="1"/>
    <xf numFmtId="3" fontId="1" fillId="0" borderId="15" xfId="5" applyNumberFormat="1" applyBorder="1"/>
    <xf numFmtId="164" fontId="1" fillId="0" borderId="16" xfId="5" applyNumberFormat="1" applyBorder="1"/>
    <xf numFmtId="0" fontId="1" fillId="0" borderId="8" xfId="5" applyBorder="1"/>
    <xf numFmtId="3" fontId="1" fillId="0" borderId="9" xfId="5" applyNumberFormat="1" applyBorder="1"/>
    <xf numFmtId="164" fontId="1" fillId="0" borderId="10" xfId="5" applyNumberFormat="1" applyBorder="1"/>
    <xf numFmtId="0" fontId="1" fillId="0" borderId="14" xfId="5" applyBorder="1"/>
    <xf numFmtId="3" fontId="4" fillId="0" borderId="2" xfId="5" applyNumberFormat="1" applyFont="1" applyBorder="1" applyAlignment="1">
      <alignment horizontal="center" wrapText="1"/>
    </xf>
    <xf numFmtId="164" fontId="1" fillId="0" borderId="2" xfId="5" applyNumberFormat="1" applyBorder="1"/>
    <xf numFmtId="165" fontId="1" fillId="0" borderId="2" xfId="2" applyNumberFormat="1" applyFont="1" applyBorder="1"/>
    <xf numFmtId="165" fontId="1" fillId="0" borderId="5" xfId="2" applyNumberFormat="1" applyFont="1" applyBorder="1"/>
    <xf numFmtId="165" fontId="1" fillId="2" borderId="2" xfId="2" applyNumberFormat="1" applyFont="1" applyFill="1" applyBorder="1"/>
    <xf numFmtId="164" fontId="1" fillId="0" borderId="1" xfId="5" applyNumberFormat="1" applyBorder="1"/>
    <xf numFmtId="165" fontId="1" fillId="0" borderId="1" xfId="2" applyNumberFormat="1" applyFont="1" applyBorder="1"/>
    <xf numFmtId="165" fontId="1" fillId="0" borderId="7" xfId="2" applyNumberFormat="1" applyFont="1" applyBorder="1"/>
    <xf numFmtId="165" fontId="1" fillId="2" borderId="1" xfId="2" applyNumberFormat="1" applyFont="1" applyFill="1" applyBorder="1"/>
    <xf numFmtId="164" fontId="1" fillId="0" borderId="15" xfId="5" applyNumberFormat="1" applyBorder="1"/>
    <xf numFmtId="165" fontId="1" fillId="0" borderId="15" xfId="2" applyNumberFormat="1" applyFont="1" applyBorder="1"/>
    <xf numFmtId="165" fontId="1" fillId="0" borderId="16" xfId="2" applyNumberFormat="1" applyFont="1" applyBorder="1"/>
    <xf numFmtId="165" fontId="1" fillId="2" borderId="15" xfId="2" applyNumberFormat="1" applyFont="1" applyFill="1" applyBorder="1"/>
    <xf numFmtId="164" fontId="1" fillId="0" borderId="9" xfId="5" applyNumberFormat="1" applyBorder="1"/>
    <xf numFmtId="165" fontId="1" fillId="0" borderId="9" xfId="2" applyNumberFormat="1" applyFont="1" applyBorder="1"/>
    <xf numFmtId="165" fontId="1" fillId="0" borderId="10" xfId="2" applyNumberFormat="1" applyFont="1" applyBorder="1"/>
    <xf numFmtId="3" fontId="6" fillId="0" borderId="18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4" fillId="0" borderId="11" xfId="5" applyNumberFormat="1" applyFont="1" applyBorder="1" applyAlignment="1">
      <alignment horizontal="center" wrapText="1"/>
    </xf>
    <xf numFmtId="3" fontId="4" fillId="0" borderId="12" xfId="5" applyNumberFormat="1" applyFont="1" applyBorder="1" applyAlignment="1">
      <alignment horizontal="center" wrapText="1"/>
    </xf>
    <xf numFmtId="3" fontId="4" fillId="0" borderId="19" xfId="5" applyNumberFormat="1" applyFont="1" applyBorder="1" applyAlignment="1">
      <alignment horizontal="center"/>
    </xf>
    <xf numFmtId="3" fontId="4" fillId="0" borderId="22" xfId="5" applyNumberFormat="1" applyFont="1" applyBorder="1" applyAlignment="1">
      <alignment horizontal="center"/>
    </xf>
    <xf numFmtId="3" fontId="4" fillId="0" borderId="19" xfId="5" applyNumberFormat="1" applyFont="1" applyBorder="1" applyAlignment="1">
      <alignment horizontal="center" wrapText="1"/>
    </xf>
    <xf numFmtId="3" fontId="4" fillId="0" borderId="21" xfId="5" applyNumberFormat="1" applyFont="1" applyBorder="1" applyAlignment="1">
      <alignment horizontal="center" wrapText="1"/>
    </xf>
    <xf numFmtId="3" fontId="4" fillId="0" borderId="22" xfId="5" applyNumberFormat="1" applyFont="1" applyBorder="1" applyAlignment="1">
      <alignment horizontal="center" wrapText="1"/>
    </xf>
    <xf numFmtId="3" fontId="4" fillId="0" borderId="20" xfId="5" applyNumberFormat="1" applyFont="1" applyBorder="1" applyAlignment="1">
      <alignment horizontal="center"/>
    </xf>
  </cellXfs>
  <cellStyles count="6">
    <cellStyle name="Normal" xfId="0" builtinId="0"/>
    <cellStyle name="Normal 10" xfId="4" xr:uid="{6B446108-EB17-47C0-83A2-841087DAF9C6}"/>
    <cellStyle name="Normal 2" xfId="1" xr:uid="{00000000-0005-0000-0000-000001000000}"/>
    <cellStyle name="Normal 2 2" xfId="3" xr:uid="{BE9DE65C-64BE-438B-A7AA-F9FC16C7BFBD}"/>
    <cellStyle name="Normal 2 2 2" xfId="5" xr:uid="{607B809A-FD3D-4242-A434-D7FCA2B6113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A5974-FC60-42BD-BC66-91AD1BE8DACF}">
  <sheetPr>
    <pageSetUpPr fitToPage="1"/>
  </sheetPr>
  <dimension ref="A1:C19"/>
  <sheetViews>
    <sheetView workbookViewId="0">
      <selection activeCell="D9" sqref="D9"/>
    </sheetView>
  </sheetViews>
  <sheetFormatPr defaultColWidth="52.54296875" defaultRowHeight="14.5" x14ac:dyDescent="0.35"/>
  <cols>
    <col min="1" max="1" width="20.7265625" style="2" customWidth="1"/>
    <col min="2" max="2" width="10.7265625" style="2" customWidth="1"/>
    <col min="3" max="3" width="12.7265625" style="2" customWidth="1"/>
    <col min="4" max="16384" width="52.54296875" style="2"/>
  </cols>
  <sheetData>
    <row r="1" spans="1:3" ht="45" customHeight="1" x14ac:dyDescent="0.35">
      <c r="A1" s="1"/>
      <c r="B1" s="37" t="s">
        <v>0</v>
      </c>
      <c r="C1" s="38"/>
    </row>
    <row r="2" spans="1:3" ht="29" x14ac:dyDescent="0.35">
      <c r="A2" s="3" t="s">
        <v>1</v>
      </c>
      <c r="B2" s="4" t="s">
        <v>2</v>
      </c>
      <c r="C2" s="5" t="s">
        <v>3</v>
      </c>
    </row>
    <row r="3" spans="1:3" ht="15" customHeight="1" x14ac:dyDescent="0.35">
      <c r="A3" s="6" t="str">
        <f>Summary2!A3</f>
        <v>Acela</v>
      </c>
      <c r="B3" s="7">
        <f>Summary2!D3</f>
        <v>2554.5</v>
      </c>
      <c r="C3" s="8">
        <f>Summary2!E3</f>
        <v>814309.84</v>
      </c>
    </row>
    <row r="4" spans="1:3" ht="15" customHeight="1" x14ac:dyDescent="0.35">
      <c r="A4" s="9" t="str">
        <f>Summary2!A4</f>
        <v>Northeast Regional</v>
      </c>
      <c r="B4" s="10">
        <f>Summary2!D4</f>
        <v>36634.5</v>
      </c>
      <c r="C4" s="11">
        <f>Summary2!E4</f>
        <v>6172336.4899999993</v>
      </c>
    </row>
    <row r="5" spans="1:3" ht="15" customHeight="1" x14ac:dyDescent="0.35">
      <c r="A5" s="12" t="str">
        <f>Summary2!A5</f>
        <v>State Corridors</v>
      </c>
      <c r="B5" s="13">
        <f>Summary2!D5</f>
        <v>353375</v>
      </c>
      <c r="C5" s="14">
        <f>Summary2!E5</f>
        <v>50627770.969999582</v>
      </c>
    </row>
    <row r="6" spans="1:3" ht="15" customHeight="1" thickBot="1" x14ac:dyDescent="0.4">
      <c r="A6" s="15" t="s">
        <v>4</v>
      </c>
      <c r="B6" s="16">
        <f>SUM(B3:B5)</f>
        <v>392564</v>
      </c>
      <c r="C6" s="17">
        <f>SUM(C3:C5)</f>
        <v>57614417.29999958</v>
      </c>
    </row>
    <row r="7" spans="1:3" ht="15" customHeight="1" x14ac:dyDescent="0.35"/>
    <row r="9" spans="1:3" ht="15" thickBot="1" x14ac:dyDescent="0.4"/>
    <row r="10" spans="1:3" ht="45" customHeight="1" x14ac:dyDescent="0.35">
      <c r="A10" s="1"/>
      <c r="B10" s="37" t="s">
        <v>5</v>
      </c>
      <c r="C10" s="38"/>
    </row>
    <row r="11" spans="1:3" ht="29" x14ac:dyDescent="0.35">
      <c r="A11" s="3" t="s">
        <v>1</v>
      </c>
      <c r="B11" s="4" t="s">
        <v>2</v>
      </c>
      <c r="C11" s="5" t="s">
        <v>6</v>
      </c>
    </row>
    <row r="12" spans="1:3" ht="15" customHeight="1" x14ac:dyDescent="0.35">
      <c r="A12" s="6" t="str">
        <f>Summary2!A13</f>
        <v>Acela</v>
      </c>
      <c r="B12" s="7">
        <f>Summary2!D13</f>
        <v>13076</v>
      </c>
      <c r="C12" s="8">
        <f>Summary2!E13</f>
        <v>556121.85999999987</v>
      </c>
    </row>
    <row r="13" spans="1:3" ht="15" customHeight="1" x14ac:dyDescent="0.35">
      <c r="A13" s="9" t="str">
        <f>Summary2!A14</f>
        <v>Northeast Regional</v>
      </c>
      <c r="B13" s="10">
        <f>Summary2!D14</f>
        <v>234949.5</v>
      </c>
      <c r="C13" s="11">
        <f>Summary2!E14</f>
        <v>7219916.7399999984</v>
      </c>
    </row>
    <row r="14" spans="1:3" ht="15" customHeight="1" x14ac:dyDescent="0.35">
      <c r="A14" s="18" t="str">
        <f>Summary2!A16</f>
        <v>Long Distance</v>
      </c>
      <c r="B14" s="13">
        <f>Summary2!D16</f>
        <v>353375</v>
      </c>
      <c r="C14" s="14">
        <f>Summary2!E16</f>
        <v>10934762.85999997</v>
      </c>
    </row>
    <row r="15" spans="1:3" ht="15" customHeight="1" thickBot="1" x14ac:dyDescent="0.4">
      <c r="A15" s="15" t="s">
        <v>4</v>
      </c>
      <c r="B15" s="16">
        <f>SUM(B12:B14)</f>
        <v>601400.5</v>
      </c>
      <c r="C15" s="17">
        <f>SUM(C12:C14)</f>
        <v>18710801.459999967</v>
      </c>
    </row>
    <row r="16" spans="1:3" ht="15" customHeight="1" x14ac:dyDescent="0.35"/>
    <row r="17" spans="1:1" ht="15" customHeight="1" x14ac:dyDescent="0.35"/>
    <row r="18" spans="1:1" ht="15" customHeight="1" x14ac:dyDescent="0.35">
      <c r="A18" s="2" t="s">
        <v>7</v>
      </c>
    </row>
    <row r="19" spans="1:1" ht="15" customHeight="1" x14ac:dyDescent="0.35">
      <c r="A19" s="2" t="s">
        <v>8</v>
      </c>
    </row>
  </sheetData>
  <sheetProtection algorithmName="SHA-512" hashValue="H76RlAejOAr6cKJ+2qqw7LRxIq3Dh9hvVYsObkexLJBTAQs4IdMhM7ZJ4OTDz3/po23X7OP9P+OtcApSVLxNvQ==" saltValue="oSKcArIlvo80am5NSOi5tA==" spinCount="100000" sheet="1" objects="1" scenarios="1"/>
  <mergeCells count="2">
    <mergeCell ref="B1:C1"/>
    <mergeCell ref="B10:C10"/>
  </mergeCells>
  <printOptions horizontalCentered="1"/>
  <pageMargins left="0.25" right="0.25" top="1" bottom="1" header="0.3" footer="0.3"/>
  <pageSetup orientation="portrait" horizontalDpi="1200" verticalDpi="1200" r:id="rId1"/>
  <headerFooter>
    <oddFooter>&amp;LMarket Research and Analysis
Confidential and Proprietary&amp;C&amp;P of &amp;N&amp;R&amp;F   &amp;A
March 16, 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605E3-234C-4F59-BC71-5BAABBF461AB}">
  <sheetPr>
    <pageSetUpPr fitToPage="1"/>
  </sheetPr>
  <dimension ref="A1:J21"/>
  <sheetViews>
    <sheetView tabSelected="1" zoomScale="115" zoomScaleNormal="115" workbookViewId="0">
      <selection activeCell="B4" sqref="B4"/>
    </sheetView>
  </sheetViews>
  <sheetFormatPr defaultColWidth="52.54296875" defaultRowHeight="14.5" x14ac:dyDescent="0.35"/>
  <cols>
    <col min="1" max="1" width="20.7265625" style="2" customWidth="1"/>
    <col min="2" max="2" width="11.7265625" style="2" customWidth="1"/>
    <col min="3" max="3" width="15" style="2" bestFit="1" customWidth="1"/>
    <col min="4" max="4" width="10.7265625" style="2" customWidth="1"/>
    <col min="5" max="5" width="16" style="2" customWidth="1"/>
    <col min="6" max="6" width="12.7265625" style="2" customWidth="1"/>
    <col min="7" max="7" width="14.453125" style="2" customWidth="1"/>
    <col min="8" max="9" width="10.7265625" style="2" customWidth="1"/>
    <col min="10" max="10" width="12.81640625" style="2" customWidth="1"/>
    <col min="11" max="16384" width="52.54296875" style="2"/>
  </cols>
  <sheetData>
    <row r="1" spans="1:10" ht="45" customHeight="1" x14ac:dyDescent="0.35">
      <c r="A1" s="1"/>
      <c r="B1" s="39" t="s">
        <v>9</v>
      </c>
      <c r="C1" s="40"/>
      <c r="D1" s="41" t="s">
        <v>0</v>
      </c>
      <c r="E1" s="42"/>
      <c r="F1" s="42"/>
      <c r="G1" s="43"/>
      <c r="H1" s="39" t="s">
        <v>10</v>
      </c>
      <c r="I1" s="44"/>
    </row>
    <row r="2" spans="1:10" ht="29.5" thickBot="1" x14ac:dyDescent="0.4">
      <c r="A2" s="3" t="s">
        <v>1</v>
      </c>
      <c r="B2" s="4" t="s">
        <v>2</v>
      </c>
      <c r="C2" s="19" t="s">
        <v>11</v>
      </c>
      <c r="D2" s="4" t="s">
        <v>2</v>
      </c>
      <c r="E2" s="19" t="s">
        <v>3</v>
      </c>
      <c r="F2" s="19" t="s">
        <v>12</v>
      </c>
      <c r="G2" s="19" t="s">
        <v>13</v>
      </c>
      <c r="H2" s="4" t="s">
        <v>2</v>
      </c>
      <c r="I2" s="5" t="s">
        <v>11</v>
      </c>
    </row>
    <row r="3" spans="1:10" ht="15" customHeight="1" x14ac:dyDescent="0.35">
      <c r="A3" s="6" t="s">
        <v>14</v>
      </c>
      <c r="B3" s="35">
        <v>3238130</v>
      </c>
      <c r="C3" s="24">
        <v>530778690.03223401</v>
      </c>
      <c r="D3" s="7">
        <v>2554.5</v>
      </c>
      <c r="E3" s="20">
        <v>814309.84</v>
      </c>
      <c r="F3" s="20">
        <v>353741.29000000015</v>
      </c>
      <c r="G3" s="20">
        <v>1168051.1300000001</v>
      </c>
      <c r="H3" s="21">
        <v>7.8888123701024971E-4</v>
      </c>
      <c r="I3" s="22">
        <v>6.6645721963426517E-4</v>
      </c>
      <c r="J3" s="23">
        <v>5.9792331367251308E-4</v>
      </c>
    </row>
    <row r="4" spans="1:10" ht="15" customHeight="1" x14ac:dyDescent="0.35">
      <c r="A4" s="9" t="s">
        <v>15</v>
      </c>
      <c r="B4" s="36">
        <v>10814407</v>
      </c>
      <c r="C4" s="24">
        <v>845510239.54634869</v>
      </c>
      <c r="D4" s="10">
        <v>36634.5</v>
      </c>
      <c r="E4" s="24">
        <v>6172336.4899999993</v>
      </c>
      <c r="F4" s="24">
        <v>2513532.8699999982</v>
      </c>
      <c r="G4" s="24">
        <v>8685869.3599999975</v>
      </c>
      <c r="H4" s="25">
        <v>3.3875643851761822E-3</v>
      </c>
      <c r="I4" s="26">
        <v>2.9728000353356015E-3</v>
      </c>
      <c r="J4" s="27">
        <v>8.5749154960797335E-3</v>
      </c>
    </row>
    <row r="5" spans="1:10" ht="15" customHeight="1" x14ac:dyDescent="0.35">
      <c r="A5" s="9" t="s">
        <v>16</v>
      </c>
      <c r="B5" s="36">
        <v>14486891</v>
      </c>
      <c r="C5" s="24">
        <v>513108600.83204699</v>
      </c>
      <c r="D5" s="10">
        <v>353375</v>
      </c>
      <c r="E5" s="24">
        <v>50627770.969999582</v>
      </c>
      <c r="F5" s="24">
        <v>10934762.859999971</v>
      </c>
      <c r="G5" s="24">
        <v>61562533.829999551</v>
      </c>
      <c r="H5" s="25">
        <v>2.4392742376538899E-2</v>
      </c>
      <c r="I5" s="26">
        <v>2.1310815765450766E-2</v>
      </c>
      <c r="J5" s="27">
        <v>8.2713310224711026E-2</v>
      </c>
    </row>
    <row r="6" spans="1:10" ht="15" customHeight="1" x14ac:dyDescent="0.35">
      <c r="A6" s="18" t="s">
        <v>17</v>
      </c>
      <c r="B6" s="36">
        <v>4272287</v>
      </c>
      <c r="C6" s="24">
        <v>608480202.88473868</v>
      </c>
      <c r="D6" s="13">
        <v>131664</v>
      </c>
      <c r="E6" s="28">
        <v>48585377.019999459</v>
      </c>
      <c r="F6" s="28">
        <v>0</v>
      </c>
      <c r="G6" s="28">
        <v>48585377.019999459</v>
      </c>
      <c r="H6" s="29">
        <v>3.081815430470846E-2</v>
      </c>
      <c r="I6" s="30"/>
      <c r="J6" s="31">
        <v>3.081815430470846E-2</v>
      </c>
    </row>
    <row r="7" spans="1:10" ht="15" customHeight="1" thickBot="1" x14ac:dyDescent="0.4">
      <c r="A7" s="15" t="s">
        <v>4</v>
      </c>
      <c r="B7" s="16">
        <v>32811715</v>
      </c>
      <c r="C7" s="32">
        <v>2497877733.2953682</v>
      </c>
      <c r="D7" s="16">
        <v>524228</v>
      </c>
      <c r="E7" s="32">
        <v>106199794.31999904</v>
      </c>
      <c r="F7" s="32">
        <v>13802037.01999997</v>
      </c>
      <c r="G7" s="32">
        <v>120001831.33999901</v>
      </c>
      <c r="H7" s="33">
        <v>1.5976854608178815E-2</v>
      </c>
      <c r="I7" s="34"/>
      <c r="J7" s="31">
        <v>0.12270430333917173</v>
      </c>
    </row>
    <row r="8" spans="1:10" ht="15" customHeight="1" x14ac:dyDescent="0.35"/>
    <row r="10" spans="1:10" ht="15" thickBot="1" x14ac:dyDescent="0.4"/>
    <row r="11" spans="1:10" ht="45" customHeight="1" x14ac:dyDescent="0.35">
      <c r="A11" s="1"/>
      <c r="B11" s="39" t="s">
        <v>9</v>
      </c>
      <c r="C11" s="40"/>
      <c r="D11" s="41" t="s">
        <v>5</v>
      </c>
      <c r="E11" s="42"/>
      <c r="F11" s="42"/>
      <c r="G11" s="43"/>
      <c r="H11" s="39" t="s">
        <v>10</v>
      </c>
      <c r="I11" s="44"/>
    </row>
    <row r="12" spans="1:10" ht="29.5" thickBot="1" x14ac:dyDescent="0.4">
      <c r="A12" s="3" t="s">
        <v>1</v>
      </c>
      <c r="B12" s="4" t="s">
        <v>2</v>
      </c>
      <c r="C12" s="19" t="s">
        <v>11</v>
      </c>
      <c r="D12" s="4" t="s">
        <v>2</v>
      </c>
      <c r="E12" s="19" t="s">
        <v>6</v>
      </c>
      <c r="F12" s="19" t="s">
        <v>12</v>
      </c>
      <c r="G12" s="19" t="s">
        <v>13</v>
      </c>
      <c r="H12" s="4" t="s">
        <v>2</v>
      </c>
      <c r="I12" s="5" t="s">
        <v>11</v>
      </c>
    </row>
    <row r="13" spans="1:10" ht="15" customHeight="1" x14ac:dyDescent="0.35">
      <c r="A13" s="6" t="s">
        <v>14</v>
      </c>
      <c r="B13" s="35">
        <v>3238130</v>
      </c>
      <c r="C13" s="24">
        <v>530778690.03223401</v>
      </c>
      <c r="D13" s="7">
        <v>13076</v>
      </c>
      <c r="E13" s="20">
        <v>556121.85999999987</v>
      </c>
      <c r="F13" s="20">
        <v>1989764.9099999992</v>
      </c>
      <c r="G13" s="20">
        <v>2545886.7699999991</v>
      </c>
      <c r="H13" s="21">
        <v>4.0381331200415056E-3</v>
      </c>
      <c r="I13" s="22">
        <v>3.7487656293796602E-3</v>
      </c>
      <c r="J13" s="23">
        <v>9.0260912434558902E-4</v>
      </c>
    </row>
    <row r="14" spans="1:10" ht="15" customHeight="1" x14ac:dyDescent="0.35">
      <c r="A14" s="9" t="s">
        <v>15</v>
      </c>
      <c r="B14" s="36">
        <v>10814407</v>
      </c>
      <c r="C14" s="24">
        <v>845510239.54634869</v>
      </c>
      <c r="D14" s="10">
        <v>234949.5</v>
      </c>
      <c r="E14" s="24">
        <v>7219916.7399999984</v>
      </c>
      <c r="F14" s="24">
        <v>16106226.480000015</v>
      </c>
      <c r="G14" s="24">
        <v>23326143.220000014</v>
      </c>
      <c r="H14" s="25">
        <v>2.1725601782880927E-2</v>
      </c>
      <c r="I14" s="26">
        <v>1.9049120550735935E-2</v>
      </c>
      <c r="J14" s="27">
        <v>1.621807605234277E-2</v>
      </c>
    </row>
    <row r="15" spans="1:10" ht="15" customHeight="1" x14ac:dyDescent="0.35">
      <c r="A15" s="9" t="s">
        <v>16</v>
      </c>
      <c r="B15" s="36">
        <v>14486891</v>
      </c>
      <c r="C15" s="24">
        <v>513108600.83204699</v>
      </c>
      <c r="D15" s="10">
        <v>965454.5</v>
      </c>
      <c r="E15" s="24">
        <v>46036570.249999635</v>
      </c>
      <c r="F15" s="24">
        <v>0</v>
      </c>
      <c r="G15" s="24">
        <v>46036570.249999635</v>
      </c>
      <c r="H15" s="25">
        <v>6.6643319122094591E-2</v>
      </c>
      <c r="I15" s="26"/>
      <c r="J15" s="27">
        <v>6.6643319122094591E-2</v>
      </c>
    </row>
    <row r="16" spans="1:10" ht="15" customHeight="1" x14ac:dyDescent="0.35">
      <c r="A16" s="18" t="s">
        <v>17</v>
      </c>
      <c r="B16" s="36">
        <v>4272287</v>
      </c>
      <c r="C16" s="24">
        <v>608480202.88473868</v>
      </c>
      <c r="D16" s="13">
        <v>353375</v>
      </c>
      <c r="E16" s="28">
        <v>10934762.85999997</v>
      </c>
      <c r="F16" s="28">
        <v>50627770.969999582</v>
      </c>
      <c r="G16" s="28">
        <v>61562533.829999551</v>
      </c>
      <c r="H16" s="29">
        <v>8.2713310224711026E-2</v>
      </c>
      <c r="I16" s="30">
        <v>8.3203645295243475E-2</v>
      </c>
      <c r="J16" s="31">
        <v>2.4392742376538899E-2</v>
      </c>
    </row>
    <row r="17" spans="1:10" ht="15" customHeight="1" thickBot="1" x14ac:dyDescent="0.4">
      <c r="A17" s="15" t="s">
        <v>4</v>
      </c>
      <c r="B17" s="16">
        <v>32811715</v>
      </c>
      <c r="C17" s="32">
        <v>2497877733.2953682</v>
      </c>
      <c r="D17" s="16">
        <v>1566855</v>
      </c>
      <c r="E17" s="32">
        <v>64747371.709999606</v>
      </c>
      <c r="F17" s="32">
        <v>68723762.359999597</v>
      </c>
      <c r="G17" s="32">
        <v>133471134.0699992</v>
      </c>
      <c r="H17" s="33">
        <v>4.7752913860186826E-2</v>
      </c>
      <c r="I17" s="34"/>
      <c r="J17" s="31">
        <v>0.10815674667532185</v>
      </c>
    </row>
    <row r="18" spans="1:10" ht="15" customHeight="1" x14ac:dyDescent="0.35"/>
    <row r="19" spans="1:10" ht="15" customHeight="1" x14ac:dyDescent="0.35"/>
    <row r="20" spans="1:10" ht="15" customHeight="1" x14ac:dyDescent="0.35">
      <c r="A20" s="2" t="s">
        <v>7</v>
      </c>
    </row>
    <row r="21" spans="1:10" ht="15" customHeight="1" x14ac:dyDescent="0.35">
      <c r="A21" s="2" t="s">
        <v>8</v>
      </c>
    </row>
  </sheetData>
  <sheetProtection algorithmName="SHA-512" hashValue="Z28Ru4Qc9TsZhSoJQ7wYiS4mT2YHHW60b2WqTwgueQW2GoEoPOfy/p9sizUqtAHjuwZwITLTDnYsBDN+oMcVLQ==" saltValue="TYZcdAudleFVzKnTZ+RT9g==" spinCount="100000" sheet="1" objects="1" scenarios="1"/>
  <mergeCells count="6">
    <mergeCell ref="B1:C1"/>
    <mergeCell ref="D1:G1"/>
    <mergeCell ref="H1:I1"/>
    <mergeCell ref="B11:C11"/>
    <mergeCell ref="D11:G11"/>
    <mergeCell ref="H11:I11"/>
  </mergeCells>
  <printOptions horizontalCentered="1"/>
  <pageMargins left="0.25" right="0.25" top="1" bottom="1" header="0.3" footer="0.3"/>
  <pageSetup orientation="portrait" horizontalDpi="1200" verticalDpi="1200" r:id="rId1"/>
  <headerFooter>
    <oddFooter>&amp;LMarket Research and Analysis
Confidential and Proprietary&amp;C&amp;P of &amp;N&amp;R&amp;F   &amp;A
March 16, 2017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6194A6F2A85A429CFBC92858145CBD" ma:contentTypeVersion="17" ma:contentTypeDescription="Create a new document." ma:contentTypeScope="" ma:versionID="845247fd29e898fdc7b3191fb400669e">
  <xsd:schema xmlns:xsd="http://www.w3.org/2001/XMLSchema" xmlns:xs="http://www.w3.org/2001/XMLSchema" xmlns:p="http://schemas.microsoft.com/office/2006/metadata/properties" xmlns:ns2="8017b8e9-90f1-45d4-9591-22d5bcd1803d" xmlns:ns3="fa206f85-77e9-4cb7-87d7-1bf038a27a5b" targetNamespace="http://schemas.microsoft.com/office/2006/metadata/properties" ma:root="true" ma:fieldsID="fde468f4b40340ade7fc830978a194e7" ns2:_="" ns3:_="">
    <xsd:import namespace="8017b8e9-90f1-45d4-9591-22d5bcd1803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7b8e9-90f1-45d4-9591-22d5bcd1803d" elementFormDefault="qualified">
    <xsd:import namespace="http://schemas.microsoft.com/office/2006/documentManagement/types"/>
    <xsd:import namespace="http://schemas.microsoft.com/office/infopath/2007/PartnerControls"/>
    <xsd:element name="Notes0" ma:index="4" nillable="true" ma:displayName="Notes" ma:description="Please capture information related to the signed agreements. 6-line maximum." ma:internalName="Notes0" ma:readOnly="false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881a5a6-616a-4b1a-ae87-813724fc83a8}" ma:internalName="TaxCatchAll" ma:showField="CatchAllData" ma:web="fa206f85-77e9-4cb7-87d7-1bf038a27a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17b8e9-90f1-45d4-9591-22d5bcd1803d">
      <Terms xmlns="http://schemas.microsoft.com/office/infopath/2007/PartnerControls"/>
    </lcf76f155ced4ddcb4097134ff3c332f>
    <TaxCatchAll xmlns="fa206f85-77e9-4cb7-87d7-1bf038a27a5b" xsi:nil="true"/>
    <Notes0 xmlns="8017b8e9-90f1-45d4-9591-22d5bcd1803d" xsi:nil="true"/>
  </documentManagement>
</p:properties>
</file>

<file path=customXml/itemProps1.xml><?xml version="1.0" encoding="utf-8"?>
<ds:datastoreItem xmlns:ds="http://schemas.openxmlformats.org/officeDocument/2006/customXml" ds:itemID="{698F7D39-FD58-403B-B542-648CF9FCA142}"/>
</file>

<file path=customXml/itemProps2.xml><?xml version="1.0" encoding="utf-8"?>
<ds:datastoreItem xmlns:ds="http://schemas.openxmlformats.org/officeDocument/2006/customXml" ds:itemID="{2C861DCE-0486-49F4-8A39-E2026919EF12}"/>
</file>

<file path=customXml/itemProps3.xml><?xml version="1.0" encoding="utf-8"?>
<ds:datastoreItem xmlns:ds="http://schemas.openxmlformats.org/officeDocument/2006/customXml" ds:itemID="{0B57A6F9-028B-45CF-B43C-13785CBD8C8D}"/>
</file>

<file path=docMetadata/LabelInfo.xml><?xml version="1.0" encoding="utf-8"?>
<clbl:labelList xmlns:clbl="http://schemas.microsoft.com/office/2020/mipLabelMetadata">
  <clbl:label id="{6197edc2-01c0-4b24-8919-8f827d5c4dfa}" enabled="0" method="" siteId="{6197edc2-01c0-4b24-8919-8f827d5c4df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Summary3</vt:lpstr>
      <vt:lpstr>Summary2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2025-04-04T16:25:03Z</dcterms:created>
  <dcterms:modified xsi:type="dcterms:W3CDTF">2025-04-04T16:26:37Z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0x010100316194A6F2A85A429CFBC92858145CBD</vt:lpwstr>
  </property>
</Properties>
</file>